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9.104.215\総務課\会計係長\●入札・契約関係\入札関係\31\【電力供給】r1\"/>
    </mc:Choice>
  </mc:AlternateContent>
  <bookViews>
    <workbookView xWindow="0" yWindow="0" windowWidth="20490" windowHeight="7770"/>
  </bookViews>
  <sheets>
    <sheet name="積算内訳書 " sheetId="1" r:id="rId1"/>
  </sheets>
  <definedNames>
    <definedName name="受領控">#REF!</definedName>
    <definedName name="入札通知伺">#REF!</definedName>
    <definedName name="入札通知書">#REF!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J32" i="1"/>
  <c r="H32" i="1"/>
  <c r="F32" i="1"/>
  <c r="M30" i="1"/>
  <c r="D30" i="1"/>
  <c r="N30" i="1" s="1"/>
  <c r="M28" i="1"/>
  <c r="D28" i="1"/>
  <c r="M26" i="1"/>
  <c r="D26" i="1"/>
  <c r="N26" i="1" s="1"/>
  <c r="M24" i="1"/>
  <c r="D24" i="1"/>
  <c r="M22" i="1"/>
  <c r="D22" i="1"/>
  <c r="M20" i="1"/>
  <c r="D20" i="1"/>
  <c r="M18" i="1"/>
  <c r="D18" i="1"/>
  <c r="M16" i="1"/>
  <c r="D16" i="1"/>
  <c r="M14" i="1"/>
  <c r="D14" i="1"/>
  <c r="N14" i="1" s="1"/>
  <c r="M12" i="1"/>
  <c r="D12" i="1"/>
  <c r="M10" i="1"/>
  <c r="D10" i="1"/>
  <c r="N10" i="1" s="1"/>
  <c r="M8" i="1"/>
  <c r="D8" i="1"/>
  <c r="N8" i="1" l="1"/>
  <c r="N22" i="1"/>
  <c r="N16" i="1"/>
  <c r="N24" i="1"/>
  <c r="N12" i="1"/>
  <c r="N20" i="1"/>
  <c r="N18" i="1"/>
  <c r="N28" i="1"/>
  <c r="O32" i="1" l="1"/>
  <c r="N35" i="1" s="1"/>
</calcChain>
</file>

<file path=xl/sharedStrings.xml><?xml version="1.0" encoding="utf-8"?>
<sst xmlns="http://schemas.openxmlformats.org/spreadsheetml/2006/main" count="63" uniqueCount="57">
  <si>
    <t>（積算内訳書）</t>
    <rPh sb="1" eb="3">
      <t>セキサン</t>
    </rPh>
    <rPh sb="3" eb="5">
      <t>ウチワケ</t>
    </rPh>
    <rPh sb="5" eb="6">
      <t>ショ</t>
    </rPh>
    <phoneticPr fontId="3"/>
  </si>
  <si>
    <t>　</t>
    <phoneticPr fontId="3"/>
  </si>
  <si>
    <t>別紙様式　　</t>
    <rPh sb="0" eb="2">
      <t>ベッシ</t>
    </rPh>
    <rPh sb="2" eb="4">
      <t>ヨウシキ</t>
    </rPh>
    <phoneticPr fontId="3"/>
  </si>
  <si>
    <t>基本料金</t>
    <rPh sb="0" eb="2">
      <t>キホン</t>
    </rPh>
    <rPh sb="2" eb="4">
      <t>リョウキン</t>
    </rPh>
    <phoneticPr fontId="3"/>
  </si>
  <si>
    <t>電力量料金</t>
    <rPh sb="0" eb="2">
      <t>デンリョク</t>
    </rPh>
    <rPh sb="2" eb="3">
      <t>リョウ</t>
    </rPh>
    <rPh sb="3" eb="5">
      <t>リョウキン</t>
    </rPh>
    <phoneticPr fontId="3"/>
  </si>
  <si>
    <t>合計
※　各月単位で小数点以下切捨て</t>
    <rPh sb="0" eb="2">
      <t>ゴウケイ</t>
    </rPh>
    <rPh sb="5" eb="6">
      <t>カク</t>
    </rPh>
    <rPh sb="6" eb="9">
      <t>ツキタンイ</t>
    </rPh>
    <rPh sb="10" eb="13">
      <t>ショウスウテン</t>
    </rPh>
    <rPh sb="13" eb="15">
      <t>イカ</t>
    </rPh>
    <rPh sb="15" eb="17">
      <t>キリス</t>
    </rPh>
    <phoneticPr fontId="3"/>
  </si>
  <si>
    <t>夏季</t>
    <rPh sb="0" eb="2">
      <t>カキ</t>
    </rPh>
    <phoneticPr fontId="3"/>
  </si>
  <si>
    <t>その他季</t>
    <rPh sb="2" eb="3">
      <t>タ</t>
    </rPh>
    <rPh sb="3" eb="4">
      <t>キ</t>
    </rPh>
    <phoneticPr fontId="3"/>
  </si>
  <si>
    <t>夜間</t>
    <rPh sb="0" eb="2">
      <t>ヤカン</t>
    </rPh>
    <phoneticPr fontId="3"/>
  </si>
  <si>
    <t>電力量料金合計
※掛け放し</t>
    <rPh sb="0" eb="2">
      <t>デンリョク</t>
    </rPh>
    <rPh sb="2" eb="3">
      <t>リョウ</t>
    </rPh>
    <rPh sb="3" eb="5">
      <t>リョウキン</t>
    </rPh>
    <rPh sb="5" eb="7">
      <t>ゴウケイ</t>
    </rPh>
    <rPh sb="9" eb="10">
      <t>カ</t>
    </rPh>
    <rPh sb="11" eb="12">
      <t>ハナ</t>
    </rPh>
    <phoneticPr fontId="3"/>
  </si>
  <si>
    <t>ピーク</t>
    <phoneticPr fontId="3"/>
  </si>
  <si>
    <t>昼間</t>
    <rPh sb="0" eb="2">
      <t>ヒルマ</t>
    </rPh>
    <phoneticPr fontId="3"/>
  </si>
  <si>
    <t>単価
（ｋｗ）
※小数点第2位まで記入</t>
    <rPh sb="0" eb="2">
      <t>タンカ</t>
    </rPh>
    <rPh sb="9" eb="12">
      <t>ショウスウテン</t>
    </rPh>
    <rPh sb="12" eb="13">
      <t>ダイ</t>
    </rPh>
    <rPh sb="14" eb="15">
      <t>イ</t>
    </rPh>
    <rPh sb="17" eb="19">
      <t>キニュウ</t>
    </rPh>
    <phoneticPr fontId="3"/>
  </si>
  <si>
    <t xml:space="preserve">予定契約電力
（円/ｋｗ）
</t>
    <rPh sb="0" eb="2">
      <t>ヨテイ</t>
    </rPh>
    <rPh sb="2" eb="4">
      <t>ケイヤク</t>
    </rPh>
    <rPh sb="4" eb="6">
      <t>デンリョク</t>
    </rPh>
    <rPh sb="8" eb="9">
      <t>エン</t>
    </rPh>
    <phoneticPr fontId="3"/>
  </si>
  <si>
    <t>月額（円）
※掛け放し</t>
    <rPh sb="0" eb="2">
      <t>ゲツガク</t>
    </rPh>
    <rPh sb="3" eb="4">
      <t>エン</t>
    </rPh>
    <rPh sb="7" eb="8">
      <t>カ</t>
    </rPh>
    <rPh sb="9" eb="10">
      <t>ハナ</t>
    </rPh>
    <phoneticPr fontId="3"/>
  </si>
  <si>
    <t>単価
（ｋｗｈ）
※小数点第2位迄記入</t>
    <rPh sb="0" eb="2">
      <t>タンカ</t>
    </rPh>
    <rPh sb="10" eb="13">
      <t>ショウスウテン</t>
    </rPh>
    <rPh sb="13" eb="14">
      <t>ダイ</t>
    </rPh>
    <rPh sb="15" eb="16">
      <t>イ</t>
    </rPh>
    <rPh sb="16" eb="17">
      <t>マデ</t>
    </rPh>
    <rPh sb="17" eb="19">
      <t>キニュウ</t>
    </rPh>
    <phoneticPr fontId="3"/>
  </si>
  <si>
    <t>予定使用電力量
（ｋｗｈ）</t>
    <rPh sb="0" eb="2">
      <t>ヨテイ</t>
    </rPh>
    <rPh sb="2" eb="4">
      <t>シヨウ</t>
    </rPh>
    <rPh sb="4" eb="6">
      <t>デンリョク</t>
    </rPh>
    <rPh sb="6" eb="7">
      <t>リョウ</t>
    </rPh>
    <phoneticPr fontId="3"/>
  </si>
  <si>
    <t>A</t>
    <phoneticPr fontId="3"/>
  </si>
  <si>
    <t>B</t>
    <phoneticPr fontId="3"/>
  </si>
  <si>
    <t>C（=A×B）</t>
    <phoneticPr fontId="3"/>
  </si>
  <si>
    <t>D</t>
    <phoneticPr fontId="3"/>
  </si>
  <si>
    <t>E</t>
    <phoneticPr fontId="3"/>
  </si>
  <si>
    <t>G</t>
    <phoneticPr fontId="3"/>
  </si>
  <si>
    <t>H</t>
    <phoneticPr fontId="3"/>
  </si>
  <si>
    <t>J</t>
    <phoneticPr fontId="3"/>
  </si>
  <si>
    <t>K</t>
    <phoneticPr fontId="3"/>
  </si>
  <si>
    <t>M</t>
    <phoneticPr fontId="3"/>
  </si>
  <si>
    <t>N</t>
    <phoneticPr fontId="3"/>
  </si>
  <si>
    <t>O（=(D×E)+（G×H)+（J×K)+（M×N)）</t>
    <phoneticPr fontId="3"/>
  </si>
  <si>
    <t>P(=C+O)</t>
    <phoneticPr fontId="3"/>
  </si>
  <si>
    <t>１月</t>
    <rPh sb="1" eb="2">
      <t>ガツ</t>
    </rPh>
    <phoneticPr fontId="3"/>
  </si>
  <si>
    <t>２月</t>
    <phoneticPr fontId="3"/>
  </si>
  <si>
    <t>３月</t>
  </si>
  <si>
    <t>４月</t>
  </si>
  <si>
    <t>５月</t>
  </si>
  <si>
    <t>６月</t>
  </si>
  <si>
    <t>７月</t>
  </si>
  <si>
    <t>８月</t>
  </si>
  <si>
    <t>９月</t>
  </si>
  <si>
    <t>１０月</t>
  </si>
  <si>
    <t>１１月</t>
  </si>
  <si>
    <t>１２月</t>
  </si>
  <si>
    <t>合計</t>
    <rPh sb="0" eb="2">
      <t>ゴウケイ</t>
    </rPh>
    <phoneticPr fontId="3"/>
  </si>
  <si>
    <t>※３</t>
    <phoneticPr fontId="3"/>
  </si>
  <si>
    <t>入札書記載金額　　※３×１００／１１０＝</t>
    <phoneticPr fontId="3"/>
  </si>
  <si>
    <t>※小数点以下切上げ</t>
    <rPh sb="1" eb="4">
      <t>ショウスウテン</t>
    </rPh>
    <rPh sb="4" eb="6">
      <t>イカ</t>
    </rPh>
    <rPh sb="6" eb="8">
      <t>キリア</t>
    </rPh>
    <phoneticPr fontId="3"/>
  </si>
  <si>
    <t>（留意事項）</t>
    <rPh sb="1" eb="3">
      <t>リュウイ</t>
    </rPh>
    <rPh sb="3" eb="5">
      <t>ジコウ</t>
    </rPh>
    <phoneticPr fontId="3"/>
  </si>
  <si>
    <t>　１　基本料金　単価については税込とし、力率割引は割引きなしとする。</t>
    <rPh sb="3" eb="5">
      <t>キホン</t>
    </rPh>
    <rPh sb="5" eb="7">
      <t>リョウキン</t>
    </rPh>
    <rPh sb="8" eb="10">
      <t>タンカ</t>
    </rPh>
    <rPh sb="15" eb="17">
      <t>ゼイコミ</t>
    </rPh>
    <rPh sb="20" eb="22">
      <t>リキリツ</t>
    </rPh>
    <rPh sb="22" eb="24">
      <t>ワリビキ</t>
    </rPh>
    <rPh sb="25" eb="26">
      <t>ワリ</t>
    </rPh>
    <rPh sb="26" eb="27">
      <t>ヒ</t>
    </rPh>
    <phoneticPr fontId="3"/>
  </si>
  <si>
    <t>　２　電力量料金　単価については、税込での単価とする。</t>
    <rPh sb="3" eb="5">
      <t>デンリョク</t>
    </rPh>
    <rPh sb="5" eb="6">
      <t>リョウ</t>
    </rPh>
    <rPh sb="6" eb="8">
      <t>リョウキン</t>
    </rPh>
    <rPh sb="9" eb="11">
      <t>タンカ</t>
    </rPh>
    <rPh sb="17" eb="19">
      <t>ゼイコミ</t>
    </rPh>
    <rPh sb="21" eb="23">
      <t>タンカ</t>
    </rPh>
    <phoneticPr fontId="3"/>
  </si>
  <si>
    <t>　３　合計金額は、飯塚地区消防組合が提示した予定契約電力及び予定使用電力量に基づき、月別にそれぞれの契約単価を乗じて算出した年間の総価である。</t>
    <rPh sb="3" eb="5">
      <t>ゴウケイ</t>
    </rPh>
    <rPh sb="5" eb="7">
      <t>キンガク</t>
    </rPh>
    <rPh sb="9" eb="11">
      <t>イイヅカ</t>
    </rPh>
    <rPh sb="11" eb="13">
      <t>チク</t>
    </rPh>
    <rPh sb="13" eb="15">
      <t>ショウボウ</t>
    </rPh>
    <rPh sb="15" eb="17">
      <t>クミアイ</t>
    </rPh>
    <rPh sb="18" eb="20">
      <t>テイジ</t>
    </rPh>
    <rPh sb="22" eb="24">
      <t>ヨテイ</t>
    </rPh>
    <rPh sb="24" eb="26">
      <t>ケイヤク</t>
    </rPh>
    <rPh sb="26" eb="28">
      <t>デンリョク</t>
    </rPh>
    <rPh sb="28" eb="29">
      <t>オヨ</t>
    </rPh>
    <rPh sb="30" eb="32">
      <t>ヨテイ</t>
    </rPh>
    <rPh sb="32" eb="34">
      <t>シヨウ</t>
    </rPh>
    <rPh sb="34" eb="36">
      <t>デンリョク</t>
    </rPh>
    <rPh sb="36" eb="37">
      <t>リョウ</t>
    </rPh>
    <rPh sb="38" eb="39">
      <t>モト</t>
    </rPh>
    <rPh sb="42" eb="44">
      <t>ツキベツ</t>
    </rPh>
    <phoneticPr fontId="3"/>
  </si>
  <si>
    <t>　４　燃料費調整額及び再生可能エネルギー発電促進賦課金については含めないものとする。</t>
    <rPh sb="20" eb="22">
      <t>ハツデン</t>
    </rPh>
    <rPh sb="22" eb="24">
      <t>ソクシン</t>
    </rPh>
    <phoneticPr fontId="3"/>
  </si>
  <si>
    <t>　５　「夏季」とは、7月1日から9月30日までの期間をいい、「その他季」とは、夏季以外の期間をいう。</t>
    <rPh sb="4" eb="6">
      <t>カキ</t>
    </rPh>
    <rPh sb="11" eb="12">
      <t>ガツ</t>
    </rPh>
    <rPh sb="13" eb="14">
      <t>ヒ</t>
    </rPh>
    <rPh sb="17" eb="18">
      <t>ガツ</t>
    </rPh>
    <rPh sb="20" eb="21">
      <t>ヒ</t>
    </rPh>
    <rPh sb="24" eb="26">
      <t>キカン</t>
    </rPh>
    <rPh sb="33" eb="34">
      <t>タ</t>
    </rPh>
    <rPh sb="34" eb="35">
      <t>キ</t>
    </rPh>
    <rPh sb="39" eb="41">
      <t>カキ</t>
    </rPh>
    <rPh sb="41" eb="43">
      <t>イガイ</t>
    </rPh>
    <rPh sb="44" eb="46">
      <t>キカン</t>
    </rPh>
    <phoneticPr fontId="3"/>
  </si>
  <si>
    <t>　６　「ピーク時間」とは、夏季の毎日13時から16時までの時間をいう。「昼間時間」とは、毎日８時から22時までの「ピーク時間」以外の時間をいう。</t>
    <phoneticPr fontId="3"/>
  </si>
  <si>
    <t>　　　「夜間時間」とは「ピーク時間」および「昼間時間」以外の時間をいう。ただし、日曜日、｢国民の祝日に関する法律｣に規定する休日、１月２日、１月３日、４月30日、５月１日、５月２日、</t>
    <phoneticPr fontId="3"/>
  </si>
  <si>
    <t>　　　12月30日、12月31日は終日「夜間時間」扱いとする。</t>
    <rPh sb="5" eb="6">
      <t>ガツ</t>
    </rPh>
    <rPh sb="8" eb="9">
      <t>ヒ</t>
    </rPh>
    <phoneticPr fontId="3"/>
  </si>
  <si>
    <t>商号又は名称　</t>
    <rPh sb="0" eb="2">
      <t>ショウゴウ</t>
    </rPh>
    <rPh sb="2" eb="3">
      <t>マタ</t>
    </rPh>
    <rPh sb="4" eb="6">
      <t>メイショウ</t>
    </rPh>
    <phoneticPr fontId="3"/>
  </si>
  <si>
    <t>　【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</si>
</sst>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Red]\(0.00\)"/>
    <numFmt numFmtId="178" formatCode="#,##0_ "/>
    <numFmt numFmtId="179" formatCode="#,##0_);[Red]\(#,##0\)"/>
    <numFmt numFmtId="180" formatCode="0.00_ "/>
  </numFmts>
  <fonts count="12" x14ac:knownFonts="1">
    <font>
      <sz val="11"/>
      <name val="ＭＳ Ｐゴシック"/>
      <family val="3"/>
      <charset val="128"/>
    </font>
    <font>
      <sz val="11"/>
      <name val="ＭＳ Ｐゴシック"/>
      <family val="3"/>
      <charset val="128"/>
    </font>
    <font>
      <b/>
      <sz val="14"/>
      <color theme="1"/>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104">
    <xf numFmtId="0" fontId="0" fillId="0" borderId="0" xfId="0"/>
    <xf numFmtId="0" fontId="2"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Alignment="1">
      <alignment vertical="center"/>
    </xf>
    <xf numFmtId="177" fontId="0" fillId="0" borderId="0" xfId="0" applyNumberFormat="1" applyAlignment="1">
      <alignment vertical="center"/>
    </xf>
    <xf numFmtId="178" fontId="0" fillId="0" borderId="0" xfId="0" applyNumberFormat="1" applyAlignment="1">
      <alignment vertical="center"/>
    </xf>
    <xf numFmtId="179" fontId="0" fillId="0" borderId="0" xfId="0" applyNumberFormat="1" applyAlignment="1">
      <alignment vertical="center"/>
    </xf>
    <xf numFmtId="0" fontId="0" fillId="0" borderId="0" xfId="0" applyAlignment="1">
      <alignment horizontal="right" vertical="center"/>
    </xf>
    <xf numFmtId="0" fontId="0" fillId="0" borderId="10" xfId="0" applyBorder="1" applyAlignment="1">
      <alignment horizontal="center" vertical="center" shrinkToFit="1"/>
    </xf>
    <xf numFmtId="0" fontId="9" fillId="0" borderId="10" xfId="0" applyFont="1" applyBorder="1" applyAlignment="1">
      <alignment horizontal="center" vertical="center" shrinkToFit="1"/>
    </xf>
    <xf numFmtId="176" fontId="0" fillId="0" borderId="10" xfId="0" applyNumberFormat="1" applyBorder="1" applyAlignment="1">
      <alignment horizontal="center" vertical="center" shrinkToFit="1"/>
    </xf>
    <xf numFmtId="177" fontId="0" fillId="0" borderId="10" xfId="0" applyNumberFormat="1" applyFont="1" applyBorder="1" applyAlignment="1">
      <alignment horizontal="center" vertical="center" shrinkToFit="1"/>
    </xf>
    <xf numFmtId="178" fontId="0" fillId="0" borderId="10" xfId="0" applyNumberFormat="1" applyBorder="1" applyAlignment="1">
      <alignment horizontal="center" vertical="center" shrinkToFit="1"/>
    </xf>
    <xf numFmtId="179" fontId="0" fillId="0" borderId="10" xfId="0" applyNumberFormat="1" applyBorder="1" applyAlignment="1">
      <alignment horizontal="center" vertical="center" shrinkToFit="1"/>
    </xf>
    <xf numFmtId="177" fontId="5" fillId="0" borderId="10" xfId="0" applyNumberFormat="1" applyFont="1" applyBorder="1" applyAlignment="1">
      <alignment horizontal="center" vertical="center" shrinkToFit="1"/>
    </xf>
    <xf numFmtId="38" fontId="0" fillId="0" borderId="0" xfId="1" applyFont="1" applyAlignment="1">
      <alignment vertical="center"/>
    </xf>
    <xf numFmtId="177" fontId="10" fillId="0" borderId="0" xfId="0" applyNumberFormat="1" applyFont="1" applyAlignment="1">
      <alignment horizontal="center" vertical="center"/>
    </xf>
    <xf numFmtId="177" fontId="10" fillId="0" borderId="0" xfId="0" applyNumberFormat="1" applyFont="1" applyBorder="1" applyAlignment="1">
      <alignment horizontal="center" vertical="center"/>
    </xf>
    <xf numFmtId="179" fontId="10"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179" fontId="10" fillId="0" borderId="0" xfId="0" applyNumberFormat="1" applyFont="1" applyBorder="1" applyAlignment="1">
      <alignment horizontal="center" vertical="center"/>
    </xf>
    <xf numFmtId="0" fontId="10" fillId="0" borderId="0" xfId="0" applyFont="1" applyAlignment="1">
      <alignment horizontal="right" vertical="center"/>
    </xf>
    <xf numFmtId="0" fontId="11" fillId="0" borderId="0" xfId="0" applyFont="1" applyAlignment="1">
      <alignment vertical="center"/>
    </xf>
    <xf numFmtId="176" fontId="11" fillId="0" borderId="0" xfId="0" applyNumberFormat="1" applyFont="1" applyAlignment="1">
      <alignment vertical="center"/>
    </xf>
    <xf numFmtId="177" fontId="11" fillId="0" borderId="0" xfId="0" applyNumberFormat="1" applyFont="1" applyAlignment="1">
      <alignment vertical="center"/>
    </xf>
    <xf numFmtId="178" fontId="11" fillId="0" borderId="0" xfId="0" applyNumberFormat="1" applyFont="1" applyAlignment="1">
      <alignment vertical="center"/>
    </xf>
    <xf numFmtId="179" fontId="11" fillId="0" borderId="0" xfId="0" applyNumberFormat="1" applyFont="1" applyAlignment="1">
      <alignment vertical="center"/>
    </xf>
    <xf numFmtId="0" fontId="7" fillId="0" borderId="0" xfId="0" applyFont="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79" fontId="5" fillId="0" borderId="10" xfId="0" applyNumberFormat="1" applyFont="1" applyBorder="1" applyAlignment="1">
      <alignment horizontal="center" vertical="center" wrapText="1"/>
    </xf>
    <xf numFmtId="179" fontId="5" fillId="0" borderId="10" xfId="0" applyNumberFormat="1" applyFont="1" applyBorder="1" applyAlignment="1">
      <alignment horizontal="center" vertical="center"/>
    </xf>
    <xf numFmtId="177" fontId="5" fillId="0" borderId="10" xfId="0" applyNumberFormat="1" applyFont="1" applyBorder="1" applyAlignment="1">
      <alignment horizontal="center" vertical="center" wrapText="1"/>
    </xf>
    <xf numFmtId="177" fontId="5" fillId="0" borderId="10" xfId="0" applyNumberFormat="1" applyFont="1" applyBorder="1" applyAlignment="1">
      <alignment horizontal="center" vertical="center"/>
    </xf>
    <xf numFmtId="178" fontId="5" fillId="0" borderId="10" xfId="0" applyNumberFormat="1" applyFont="1" applyBorder="1" applyAlignment="1">
      <alignment horizontal="center" vertical="center" wrapText="1"/>
    </xf>
    <xf numFmtId="178" fontId="5" fillId="0" borderId="10" xfId="0" applyNumberFormat="1" applyFont="1" applyBorder="1" applyAlignment="1">
      <alignment horizontal="center" vertical="center"/>
    </xf>
    <xf numFmtId="0" fontId="0"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8"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176" fontId="7" fillId="0" borderId="10" xfId="0" applyNumberFormat="1" applyFont="1" applyBorder="1" applyAlignment="1">
      <alignment horizontal="center" vertical="center" wrapText="1"/>
    </xf>
    <xf numFmtId="176" fontId="7" fillId="0" borderId="10" xfId="0" applyNumberFormat="1" applyFont="1" applyBorder="1" applyAlignment="1">
      <alignment horizontal="center" vertical="center"/>
    </xf>
    <xf numFmtId="40" fontId="0" fillId="0" borderId="1" xfId="1" applyNumberFormat="1" applyFont="1" applyBorder="1" applyAlignment="1">
      <alignment horizontal="center" vertical="center"/>
    </xf>
    <xf numFmtId="40" fontId="0" fillId="0" borderId="14" xfId="1" applyNumberFormat="1" applyFont="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38" fontId="0" fillId="0" borderId="11" xfId="1" applyFont="1" applyBorder="1" applyAlignment="1">
      <alignment horizontal="center" vertical="center"/>
    </xf>
    <xf numFmtId="38" fontId="0" fillId="0" borderId="13" xfId="1" applyFont="1" applyBorder="1" applyAlignment="1">
      <alignment horizontal="center" vertical="center"/>
    </xf>
    <xf numFmtId="0" fontId="0" fillId="0" borderId="10" xfId="0" applyBorder="1" applyAlignment="1">
      <alignment horizontal="center" vertical="center"/>
    </xf>
    <xf numFmtId="176" fontId="0" fillId="0" borderId="10" xfId="0" applyNumberFormat="1" applyBorder="1" applyAlignment="1">
      <alignment horizontal="center" vertical="center"/>
    </xf>
    <xf numFmtId="179" fontId="0" fillId="0" borderId="1" xfId="0" applyNumberFormat="1" applyBorder="1" applyAlignment="1">
      <alignment horizontal="center" vertical="center"/>
    </xf>
    <xf numFmtId="179" fontId="0" fillId="0" borderId="14" xfId="0" applyNumberFormat="1" applyBorder="1" applyAlignment="1">
      <alignment horizontal="center" vertical="center"/>
    </xf>
    <xf numFmtId="177" fontId="0" fillId="2" borderId="1"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14" xfId="0" applyNumberFormat="1" applyFill="1" applyBorder="1" applyAlignment="1" applyProtection="1">
      <alignment horizontal="center" vertical="center"/>
      <protection locked="0"/>
    </xf>
    <xf numFmtId="178" fontId="0" fillId="0" borderId="15" xfId="0" applyNumberFormat="1" applyBorder="1" applyAlignment="1">
      <alignment horizontal="center" vertical="center"/>
    </xf>
    <xf numFmtId="178" fontId="0" fillId="0" borderId="16" xfId="0" applyNumberFormat="1" applyBorder="1" applyAlignment="1">
      <alignment horizontal="center" vertical="center"/>
    </xf>
    <xf numFmtId="178" fontId="0" fillId="0" borderId="17" xfId="0" applyNumberFormat="1" applyBorder="1" applyAlignment="1">
      <alignment horizontal="center" vertical="center"/>
    </xf>
    <xf numFmtId="180" fontId="0" fillId="2" borderId="1" xfId="0" applyNumberFormat="1" applyFill="1" applyBorder="1" applyAlignment="1" applyProtection="1">
      <alignment horizontal="center" vertical="center"/>
      <protection locked="0"/>
    </xf>
    <xf numFmtId="180" fontId="0" fillId="2" borderId="5" xfId="0" applyNumberFormat="1" applyFill="1" applyBorder="1" applyAlignment="1" applyProtection="1">
      <alignment horizontal="center" vertical="center"/>
      <protection locked="0"/>
    </xf>
    <xf numFmtId="180" fontId="0" fillId="2" borderId="14" xfId="0" applyNumberForma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38" fontId="0" fillId="0" borderId="2" xfId="1" applyFont="1" applyFill="1" applyBorder="1" applyAlignment="1">
      <alignment horizontal="center" vertical="center"/>
    </xf>
    <xf numFmtId="38" fontId="0" fillId="0" borderId="4" xfId="1" applyFont="1" applyFill="1" applyBorder="1" applyAlignment="1">
      <alignment horizontal="center" vertical="center"/>
    </xf>
    <xf numFmtId="38" fontId="0" fillId="0" borderId="11" xfId="1" applyFont="1" applyFill="1" applyBorder="1" applyAlignment="1">
      <alignment horizontal="center" vertical="center"/>
    </xf>
    <xf numFmtId="38" fontId="0" fillId="0" borderId="13" xfId="1" applyFont="1" applyFill="1" applyBorder="1" applyAlignment="1">
      <alignment horizontal="center" vertical="center"/>
    </xf>
    <xf numFmtId="179" fontId="0" fillId="0" borderId="5" xfId="0" applyNumberFormat="1" applyBorder="1" applyAlignment="1">
      <alignment horizontal="center" vertical="center"/>
    </xf>
    <xf numFmtId="178" fontId="0" fillId="0" borderId="2" xfId="0" applyNumberFormat="1" applyBorder="1" applyAlignment="1">
      <alignment horizontal="center" vertical="center"/>
    </xf>
    <xf numFmtId="178" fontId="0" fillId="0" borderId="6" xfId="0" applyNumberFormat="1" applyBorder="1" applyAlignment="1">
      <alignment horizontal="center" vertical="center"/>
    </xf>
    <xf numFmtId="179" fontId="0" fillId="0" borderId="2" xfId="0" applyNumberFormat="1" applyBorder="1" applyAlignment="1">
      <alignment horizontal="center" vertical="center"/>
    </xf>
    <xf numFmtId="179" fontId="0" fillId="0" borderId="6"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38" fontId="1" fillId="3" borderId="18" xfId="1" applyFont="1" applyFill="1" applyBorder="1" applyAlignment="1">
      <alignment horizontal="center" vertical="center"/>
    </xf>
    <xf numFmtId="38" fontId="1" fillId="3" borderId="19" xfId="1" applyFont="1" applyFill="1" applyBorder="1" applyAlignment="1">
      <alignment horizontal="center" vertical="center"/>
    </xf>
    <xf numFmtId="0" fontId="10" fillId="0" borderId="20" xfId="0" applyFont="1" applyBorder="1" applyAlignment="1">
      <alignment horizontal="center" vertical="center" shrinkToFit="1"/>
    </xf>
    <xf numFmtId="177" fontId="0" fillId="0" borderId="15" xfId="0" applyNumberFormat="1" applyBorder="1" applyAlignment="1">
      <alignment horizontal="center" vertical="center"/>
    </xf>
    <xf numFmtId="177" fontId="0" fillId="0" borderId="17" xfId="0" applyNumberFormat="1" applyBorder="1" applyAlignment="1">
      <alignment horizontal="center" vertical="center"/>
    </xf>
    <xf numFmtId="178" fontId="0" fillId="0" borderId="1" xfId="0" applyNumberFormat="1" applyBorder="1" applyAlignment="1">
      <alignment horizontal="center" vertical="center"/>
    </xf>
    <xf numFmtId="178" fontId="0" fillId="0" borderId="14"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Zeros="0" tabSelected="1" zoomScale="70" zoomScaleNormal="70" workbookViewId="0">
      <pane xSplit="1" ySplit="6" topLeftCell="B7" activePane="bottomRight" state="frozen"/>
      <selection sqref="A1:H1"/>
      <selection pane="topRight" sqref="A1:H1"/>
      <selection pane="bottomLeft" sqref="A1:H1"/>
      <selection pane="bottomRight" activeCell="K8" sqref="K8:K31"/>
    </sheetView>
  </sheetViews>
  <sheetFormatPr defaultRowHeight="13.5" x14ac:dyDescent="0.15"/>
  <cols>
    <col min="1" max="1" width="6.5" style="3" customWidth="1"/>
    <col min="2" max="2" width="9.875" style="2" customWidth="1"/>
    <col min="3" max="3" width="6.875" style="3" customWidth="1"/>
    <col min="4" max="4" width="14.25" style="4" customWidth="1"/>
    <col min="5" max="5" width="8.75" style="5" customWidth="1"/>
    <col min="6" max="6" width="8.125" style="6" customWidth="1"/>
    <col min="7" max="7" width="8.75" style="5" customWidth="1"/>
    <col min="8" max="8" width="8.125" style="7" customWidth="1"/>
    <col min="9" max="9" width="8.75" style="5" customWidth="1"/>
    <col min="10" max="10" width="8.125" style="3" customWidth="1"/>
    <col min="11" max="11" width="8.75" style="5" customWidth="1"/>
    <col min="12" max="12" width="8.125" style="7" customWidth="1"/>
    <col min="13" max="13" width="21.75" style="3" customWidth="1"/>
    <col min="14" max="14" width="5.5" style="3" customWidth="1"/>
    <col min="15" max="15" width="24" style="3" customWidth="1"/>
    <col min="16" max="16384" width="9" style="3"/>
  </cols>
  <sheetData>
    <row r="1" spans="1:15" ht="25.5" customHeight="1" x14ac:dyDescent="0.15">
      <c r="A1" s="1" t="s">
        <v>0</v>
      </c>
      <c r="C1" s="3" t="s">
        <v>1</v>
      </c>
      <c r="D1" s="4" t="s">
        <v>55</v>
      </c>
      <c r="E1" s="5" t="s">
        <v>56</v>
      </c>
      <c r="O1" s="8" t="s">
        <v>2</v>
      </c>
    </row>
    <row r="2" spans="1:15" ht="15.75" customHeight="1" x14ac:dyDescent="0.15">
      <c r="A2" s="29"/>
      <c r="B2" s="32" t="s">
        <v>3</v>
      </c>
      <c r="C2" s="33"/>
      <c r="D2" s="34"/>
      <c r="E2" s="32" t="s">
        <v>4</v>
      </c>
      <c r="F2" s="33"/>
      <c r="G2" s="33"/>
      <c r="H2" s="33"/>
      <c r="I2" s="33"/>
      <c r="J2" s="33"/>
      <c r="K2" s="33"/>
      <c r="L2" s="33"/>
      <c r="M2" s="34"/>
      <c r="N2" s="41" t="s">
        <v>5</v>
      </c>
      <c r="O2" s="42"/>
    </row>
    <row r="3" spans="1:15" ht="15.75" customHeight="1" x14ac:dyDescent="0.15">
      <c r="A3" s="30"/>
      <c r="B3" s="35"/>
      <c r="C3" s="36"/>
      <c r="D3" s="37"/>
      <c r="E3" s="47" t="s">
        <v>6</v>
      </c>
      <c r="F3" s="48"/>
      <c r="G3" s="48"/>
      <c r="H3" s="48"/>
      <c r="I3" s="32" t="s">
        <v>7</v>
      </c>
      <c r="J3" s="33"/>
      <c r="K3" s="32" t="s">
        <v>8</v>
      </c>
      <c r="L3" s="33"/>
      <c r="M3" s="49" t="s">
        <v>9</v>
      </c>
      <c r="N3" s="43"/>
      <c r="O3" s="44"/>
    </row>
    <row r="4" spans="1:15" ht="15.75" customHeight="1" x14ac:dyDescent="0.15">
      <c r="A4" s="30"/>
      <c r="B4" s="38"/>
      <c r="C4" s="39"/>
      <c r="D4" s="40"/>
      <c r="E4" s="47" t="s">
        <v>10</v>
      </c>
      <c r="F4" s="48"/>
      <c r="G4" s="47" t="s">
        <v>11</v>
      </c>
      <c r="H4" s="48"/>
      <c r="I4" s="38"/>
      <c r="J4" s="39"/>
      <c r="K4" s="38"/>
      <c r="L4" s="39"/>
      <c r="M4" s="49"/>
      <c r="N4" s="43"/>
      <c r="O4" s="44"/>
    </row>
    <row r="5" spans="1:15" ht="33.75" customHeight="1" x14ac:dyDescent="0.15">
      <c r="A5" s="30"/>
      <c r="B5" s="57" t="s">
        <v>12</v>
      </c>
      <c r="C5" s="59" t="s">
        <v>13</v>
      </c>
      <c r="D5" s="61" t="s">
        <v>14</v>
      </c>
      <c r="E5" s="52" t="s">
        <v>15</v>
      </c>
      <c r="F5" s="54" t="s">
        <v>16</v>
      </c>
      <c r="G5" s="52" t="s">
        <v>15</v>
      </c>
      <c r="H5" s="50" t="s">
        <v>16</v>
      </c>
      <c r="I5" s="52" t="s">
        <v>15</v>
      </c>
      <c r="J5" s="54" t="s">
        <v>16</v>
      </c>
      <c r="K5" s="52" t="s">
        <v>15</v>
      </c>
      <c r="L5" s="50" t="s">
        <v>16</v>
      </c>
      <c r="M5" s="49"/>
      <c r="N5" s="43"/>
      <c r="O5" s="44"/>
    </row>
    <row r="6" spans="1:15" ht="33.75" customHeight="1" x14ac:dyDescent="0.15">
      <c r="A6" s="31"/>
      <c r="B6" s="58"/>
      <c r="C6" s="60"/>
      <c r="D6" s="62"/>
      <c r="E6" s="53"/>
      <c r="F6" s="55"/>
      <c r="G6" s="53"/>
      <c r="H6" s="51"/>
      <c r="I6" s="53"/>
      <c r="J6" s="55"/>
      <c r="K6" s="53"/>
      <c r="L6" s="51"/>
      <c r="M6" s="49"/>
      <c r="N6" s="45"/>
      <c r="O6" s="46"/>
    </row>
    <row r="7" spans="1:15" ht="18.75" customHeight="1" x14ac:dyDescent="0.15">
      <c r="A7" s="9"/>
      <c r="B7" s="10" t="s">
        <v>17</v>
      </c>
      <c r="C7" s="9" t="s">
        <v>18</v>
      </c>
      <c r="D7" s="11" t="s">
        <v>19</v>
      </c>
      <c r="E7" s="12" t="s">
        <v>20</v>
      </c>
      <c r="F7" s="13" t="s">
        <v>21</v>
      </c>
      <c r="G7" s="12" t="s">
        <v>22</v>
      </c>
      <c r="H7" s="14" t="s">
        <v>23</v>
      </c>
      <c r="I7" s="12" t="s">
        <v>24</v>
      </c>
      <c r="J7" s="9" t="s">
        <v>25</v>
      </c>
      <c r="K7" s="15" t="s">
        <v>26</v>
      </c>
      <c r="L7" s="14" t="s">
        <v>27</v>
      </c>
      <c r="M7" s="9" t="s">
        <v>28</v>
      </c>
      <c r="N7" s="56" t="s">
        <v>29</v>
      </c>
      <c r="O7" s="56"/>
    </row>
    <row r="8" spans="1:15" ht="11.25" customHeight="1" x14ac:dyDescent="0.15">
      <c r="A8" s="69" t="s">
        <v>30</v>
      </c>
      <c r="B8" s="79"/>
      <c r="C8" s="82">
        <v>96</v>
      </c>
      <c r="D8" s="70">
        <f>IF($B$8=" "," ",$B$8*$C$8)</f>
        <v>0</v>
      </c>
      <c r="E8" s="73"/>
      <c r="F8" s="76"/>
      <c r="G8" s="73"/>
      <c r="H8" s="76"/>
      <c r="I8" s="73"/>
      <c r="J8" s="71">
        <v>15000</v>
      </c>
      <c r="K8" s="73"/>
      <c r="L8" s="71">
        <v>13000</v>
      </c>
      <c r="M8" s="63">
        <f>$I$8*J8+$K$8*L8</f>
        <v>0</v>
      </c>
      <c r="N8" s="65" t="str">
        <f>IF(SUM(D8,M8)=0,"",ROUNDDOWN(SUM(D8,M8),0))</f>
        <v/>
      </c>
      <c r="O8" s="66"/>
    </row>
    <row r="9" spans="1:15" ht="11.25" customHeight="1" x14ac:dyDescent="0.15">
      <c r="A9" s="69"/>
      <c r="B9" s="80"/>
      <c r="C9" s="83"/>
      <c r="D9" s="70"/>
      <c r="E9" s="74"/>
      <c r="F9" s="77"/>
      <c r="G9" s="74"/>
      <c r="H9" s="77"/>
      <c r="I9" s="74"/>
      <c r="J9" s="72"/>
      <c r="K9" s="74"/>
      <c r="L9" s="72"/>
      <c r="M9" s="64"/>
      <c r="N9" s="67"/>
      <c r="O9" s="68"/>
    </row>
    <row r="10" spans="1:15" ht="11.25" customHeight="1" x14ac:dyDescent="0.15">
      <c r="A10" s="69" t="s">
        <v>31</v>
      </c>
      <c r="B10" s="80"/>
      <c r="C10" s="83"/>
      <c r="D10" s="70">
        <f>IF($B$8=" "," ",$B$8*$C$8)</f>
        <v>0</v>
      </c>
      <c r="E10" s="74"/>
      <c r="F10" s="77"/>
      <c r="G10" s="74"/>
      <c r="H10" s="77"/>
      <c r="I10" s="74"/>
      <c r="J10" s="71">
        <v>13000</v>
      </c>
      <c r="K10" s="74"/>
      <c r="L10" s="71">
        <v>10000</v>
      </c>
      <c r="M10" s="63">
        <f>$I$8*J10+$K$8*L10</f>
        <v>0</v>
      </c>
      <c r="N10" s="65" t="str">
        <f>IF(SUM(D10,M10)=0,"",ROUNDDOWN(SUM(D10,M10),0))</f>
        <v/>
      </c>
      <c r="O10" s="66"/>
    </row>
    <row r="11" spans="1:15" ht="11.25" customHeight="1" x14ac:dyDescent="0.15">
      <c r="A11" s="69"/>
      <c r="B11" s="80"/>
      <c r="C11" s="83"/>
      <c r="D11" s="70"/>
      <c r="E11" s="74"/>
      <c r="F11" s="77"/>
      <c r="G11" s="74"/>
      <c r="H11" s="77"/>
      <c r="I11" s="74"/>
      <c r="J11" s="72"/>
      <c r="K11" s="74"/>
      <c r="L11" s="72"/>
      <c r="M11" s="64"/>
      <c r="N11" s="67"/>
      <c r="O11" s="68"/>
    </row>
    <row r="12" spans="1:15" ht="11.25" customHeight="1" x14ac:dyDescent="0.15">
      <c r="A12" s="69" t="s">
        <v>32</v>
      </c>
      <c r="B12" s="80"/>
      <c r="C12" s="83"/>
      <c r="D12" s="70">
        <f>IF($B$8=" "," ",$B$8*$C$8)</f>
        <v>0</v>
      </c>
      <c r="E12" s="74"/>
      <c r="F12" s="77"/>
      <c r="G12" s="74"/>
      <c r="H12" s="77"/>
      <c r="I12" s="74"/>
      <c r="J12" s="71">
        <v>11000</v>
      </c>
      <c r="K12" s="74"/>
      <c r="L12" s="71">
        <v>10000</v>
      </c>
      <c r="M12" s="63">
        <f>$I$8*J12+$K$8*L12</f>
        <v>0</v>
      </c>
      <c r="N12" s="65" t="str">
        <f>IF(SUM(D12,M12)=0,"",ROUNDDOWN(SUM(D12,M12),0))</f>
        <v/>
      </c>
      <c r="O12" s="66"/>
    </row>
    <row r="13" spans="1:15" ht="11.25" customHeight="1" x14ac:dyDescent="0.15">
      <c r="A13" s="69"/>
      <c r="B13" s="80"/>
      <c r="C13" s="83"/>
      <c r="D13" s="70"/>
      <c r="E13" s="74"/>
      <c r="F13" s="77"/>
      <c r="G13" s="74"/>
      <c r="H13" s="77"/>
      <c r="I13" s="74"/>
      <c r="J13" s="72"/>
      <c r="K13" s="74"/>
      <c r="L13" s="72"/>
      <c r="M13" s="64"/>
      <c r="N13" s="67"/>
      <c r="O13" s="68"/>
    </row>
    <row r="14" spans="1:15" ht="11.25" customHeight="1" x14ac:dyDescent="0.15">
      <c r="A14" s="69" t="s">
        <v>33</v>
      </c>
      <c r="B14" s="80"/>
      <c r="C14" s="83"/>
      <c r="D14" s="70">
        <f>IF($B$8=" "," ",$B$8*$C$8)</f>
        <v>0</v>
      </c>
      <c r="E14" s="74"/>
      <c r="F14" s="77"/>
      <c r="G14" s="74"/>
      <c r="H14" s="77"/>
      <c r="I14" s="74"/>
      <c r="J14" s="71">
        <v>9000</v>
      </c>
      <c r="K14" s="74"/>
      <c r="L14" s="71">
        <v>9000</v>
      </c>
      <c r="M14" s="63">
        <f>$I$8*J14+$K$8*L14</f>
        <v>0</v>
      </c>
      <c r="N14" s="65" t="str">
        <f>IF(SUM(D14,M14)=0,"",ROUNDDOWN(SUM(D14,M14),0))</f>
        <v/>
      </c>
      <c r="O14" s="66"/>
    </row>
    <row r="15" spans="1:15" ht="11.25" customHeight="1" x14ac:dyDescent="0.15">
      <c r="A15" s="69"/>
      <c r="B15" s="80"/>
      <c r="C15" s="83"/>
      <c r="D15" s="70"/>
      <c r="E15" s="74"/>
      <c r="F15" s="77"/>
      <c r="G15" s="74"/>
      <c r="H15" s="77"/>
      <c r="I15" s="74"/>
      <c r="J15" s="72"/>
      <c r="K15" s="74"/>
      <c r="L15" s="72"/>
      <c r="M15" s="64"/>
      <c r="N15" s="67"/>
      <c r="O15" s="68"/>
    </row>
    <row r="16" spans="1:15" ht="11.25" customHeight="1" x14ac:dyDescent="0.15">
      <c r="A16" s="69" t="s">
        <v>34</v>
      </c>
      <c r="B16" s="80"/>
      <c r="C16" s="83"/>
      <c r="D16" s="70">
        <f>IF($B$8=" "," ",$B$8*$C$8)</f>
        <v>0</v>
      </c>
      <c r="E16" s="74"/>
      <c r="F16" s="77"/>
      <c r="G16" s="74"/>
      <c r="H16" s="77"/>
      <c r="I16" s="74"/>
      <c r="J16" s="71">
        <v>9000</v>
      </c>
      <c r="K16" s="74"/>
      <c r="L16" s="71">
        <v>10000</v>
      </c>
      <c r="M16" s="63">
        <f>$I$8*J16+$K$8*L16</f>
        <v>0</v>
      </c>
      <c r="N16" s="85" t="str">
        <f>IF(SUM(D16,M16)=0,"",ROUNDDOWN(SUM(D16,M16),0))</f>
        <v/>
      </c>
      <c r="O16" s="86"/>
    </row>
    <row r="17" spans="1:15" ht="11.25" customHeight="1" x14ac:dyDescent="0.15">
      <c r="A17" s="69"/>
      <c r="B17" s="80"/>
      <c r="C17" s="83"/>
      <c r="D17" s="70"/>
      <c r="E17" s="74"/>
      <c r="F17" s="77"/>
      <c r="G17" s="74"/>
      <c r="H17" s="77"/>
      <c r="I17" s="74"/>
      <c r="J17" s="72"/>
      <c r="K17" s="74"/>
      <c r="L17" s="72"/>
      <c r="M17" s="64"/>
      <c r="N17" s="87"/>
      <c r="O17" s="88"/>
    </row>
    <row r="18" spans="1:15" ht="11.25" customHeight="1" x14ac:dyDescent="0.15">
      <c r="A18" s="69" t="s">
        <v>35</v>
      </c>
      <c r="B18" s="80"/>
      <c r="C18" s="83"/>
      <c r="D18" s="70">
        <f>IF($B$8=" "," ",$B$8*$C$8)</f>
        <v>0</v>
      </c>
      <c r="E18" s="74"/>
      <c r="F18" s="77"/>
      <c r="G18" s="74"/>
      <c r="H18" s="77"/>
      <c r="I18" s="74"/>
      <c r="J18" s="71">
        <v>12000</v>
      </c>
      <c r="K18" s="74"/>
      <c r="L18" s="71">
        <v>10000</v>
      </c>
      <c r="M18" s="63">
        <f>$I$8*J18+$K$8*L18</f>
        <v>0</v>
      </c>
      <c r="N18" s="65" t="str">
        <f>IF(SUM(D18,M18)=0,"",ROUNDDOWN(SUM(D18,M18),0))</f>
        <v/>
      </c>
      <c r="O18" s="66"/>
    </row>
    <row r="19" spans="1:15" ht="11.25" customHeight="1" x14ac:dyDescent="0.15">
      <c r="A19" s="69"/>
      <c r="B19" s="80"/>
      <c r="C19" s="83"/>
      <c r="D19" s="70"/>
      <c r="E19" s="74"/>
      <c r="F19" s="78"/>
      <c r="G19" s="74"/>
      <c r="H19" s="78"/>
      <c r="I19" s="74"/>
      <c r="J19" s="89"/>
      <c r="K19" s="74"/>
      <c r="L19" s="89"/>
      <c r="M19" s="64"/>
      <c r="N19" s="67"/>
      <c r="O19" s="68"/>
    </row>
    <row r="20" spans="1:15" ht="11.25" customHeight="1" x14ac:dyDescent="0.15">
      <c r="A20" s="69" t="s">
        <v>36</v>
      </c>
      <c r="B20" s="80"/>
      <c r="C20" s="83"/>
      <c r="D20" s="70">
        <f>IF($B$8=" "," ",$B$8*$C$8)</f>
        <v>0</v>
      </c>
      <c r="E20" s="74"/>
      <c r="F20" s="90">
        <v>4000</v>
      </c>
      <c r="G20" s="74"/>
      <c r="H20" s="92">
        <v>13000</v>
      </c>
      <c r="I20" s="74"/>
      <c r="J20" s="94"/>
      <c r="K20" s="74"/>
      <c r="L20" s="71">
        <v>12000</v>
      </c>
      <c r="M20" s="63">
        <f>$E$8*F20+$G$8*H20+$K$8*L20</f>
        <v>0</v>
      </c>
      <c r="N20" s="65" t="str">
        <f>IF(SUM(D20,M20)=0,"",ROUNDDOWN(SUM(D20,M20),0))</f>
        <v/>
      </c>
      <c r="O20" s="66"/>
    </row>
    <row r="21" spans="1:15" ht="11.25" customHeight="1" x14ac:dyDescent="0.15">
      <c r="A21" s="69"/>
      <c r="B21" s="80"/>
      <c r="C21" s="83"/>
      <c r="D21" s="70"/>
      <c r="E21" s="74"/>
      <c r="F21" s="91"/>
      <c r="G21" s="74"/>
      <c r="H21" s="93"/>
      <c r="I21" s="74"/>
      <c r="J21" s="95"/>
      <c r="K21" s="74"/>
      <c r="L21" s="72"/>
      <c r="M21" s="64"/>
      <c r="N21" s="67"/>
      <c r="O21" s="68"/>
    </row>
    <row r="22" spans="1:15" ht="11.25" customHeight="1" x14ac:dyDescent="0.15">
      <c r="A22" s="69" t="s">
        <v>37</v>
      </c>
      <c r="B22" s="80"/>
      <c r="C22" s="83"/>
      <c r="D22" s="70">
        <f>IF($B$8=" "," ",$B$8*$C$8)</f>
        <v>0</v>
      </c>
      <c r="E22" s="74"/>
      <c r="F22" s="90">
        <v>5000</v>
      </c>
      <c r="G22" s="74"/>
      <c r="H22" s="92">
        <v>14000</v>
      </c>
      <c r="I22" s="74"/>
      <c r="J22" s="95"/>
      <c r="K22" s="74"/>
      <c r="L22" s="71">
        <v>13000</v>
      </c>
      <c r="M22" s="63">
        <f>$E$8*F22+$G$8*H22+$K$8*L22</f>
        <v>0</v>
      </c>
      <c r="N22" s="65" t="str">
        <f>IF(SUM(D22,M22)=0,"",ROUNDDOWN(SUM(D22,M22),0))</f>
        <v/>
      </c>
      <c r="O22" s="66"/>
    </row>
    <row r="23" spans="1:15" ht="11.25" customHeight="1" x14ac:dyDescent="0.15">
      <c r="A23" s="69"/>
      <c r="B23" s="80"/>
      <c r="C23" s="83"/>
      <c r="D23" s="70"/>
      <c r="E23" s="74"/>
      <c r="F23" s="91"/>
      <c r="G23" s="74"/>
      <c r="H23" s="93"/>
      <c r="I23" s="74"/>
      <c r="J23" s="95"/>
      <c r="K23" s="74"/>
      <c r="L23" s="72"/>
      <c r="M23" s="64"/>
      <c r="N23" s="67"/>
      <c r="O23" s="68"/>
    </row>
    <row r="24" spans="1:15" ht="11.25" customHeight="1" x14ac:dyDescent="0.15">
      <c r="A24" s="69" t="s">
        <v>38</v>
      </c>
      <c r="B24" s="80"/>
      <c r="C24" s="83"/>
      <c r="D24" s="70">
        <f>IF($B$8=" "," ",$B$8*$C$8)</f>
        <v>0</v>
      </c>
      <c r="E24" s="74"/>
      <c r="F24" s="90">
        <v>4000</v>
      </c>
      <c r="G24" s="74"/>
      <c r="H24" s="92">
        <v>11000</v>
      </c>
      <c r="I24" s="74"/>
      <c r="J24" s="95"/>
      <c r="K24" s="74"/>
      <c r="L24" s="71">
        <v>12000</v>
      </c>
      <c r="M24" s="63">
        <f>$E$8*F24+$G$8*H24+$K$8*L24</f>
        <v>0</v>
      </c>
      <c r="N24" s="65" t="str">
        <f>IF(SUM(D24,M24)=0,"",ROUNDDOWN(SUM(D24,M24),0))</f>
        <v/>
      </c>
      <c r="O24" s="66"/>
    </row>
    <row r="25" spans="1:15" ht="11.25" customHeight="1" x14ac:dyDescent="0.15">
      <c r="A25" s="69"/>
      <c r="B25" s="80"/>
      <c r="C25" s="83"/>
      <c r="D25" s="70"/>
      <c r="E25" s="74"/>
      <c r="F25" s="91"/>
      <c r="G25" s="74"/>
      <c r="H25" s="93"/>
      <c r="I25" s="74"/>
      <c r="J25" s="96"/>
      <c r="K25" s="74"/>
      <c r="L25" s="72"/>
      <c r="M25" s="64"/>
      <c r="N25" s="67"/>
      <c r="O25" s="68"/>
    </row>
    <row r="26" spans="1:15" ht="11.25" customHeight="1" x14ac:dyDescent="0.15">
      <c r="A26" s="69" t="s">
        <v>39</v>
      </c>
      <c r="B26" s="80"/>
      <c r="C26" s="83"/>
      <c r="D26" s="70">
        <f>IF($B$8=" "," ",$B$8*$C$8)</f>
        <v>0</v>
      </c>
      <c r="E26" s="74"/>
      <c r="F26" s="76"/>
      <c r="G26" s="74"/>
      <c r="H26" s="76"/>
      <c r="I26" s="74"/>
      <c r="J26" s="89">
        <v>10000</v>
      </c>
      <c r="K26" s="74"/>
      <c r="L26" s="89">
        <v>9000</v>
      </c>
      <c r="M26" s="63">
        <f>$I$8*J26+$K$8*L26</f>
        <v>0</v>
      </c>
      <c r="N26" s="65" t="str">
        <f>IF(SUM(D26,M26)=0,"",ROUNDDOWN(SUM(D26,M26),0))</f>
        <v/>
      </c>
      <c r="O26" s="66"/>
    </row>
    <row r="27" spans="1:15" ht="11.25" customHeight="1" x14ac:dyDescent="0.15">
      <c r="A27" s="69"/>
      <c r="B27" s="80"/>
      <c r="C27" s="83"/>
      <c r="D27" s="70"/>
      <c r="E27" s="74"/>
      <c r="F27" s="77"/>
      <c r="G27" s="74"/>
      <c r="H27" s="77"/>
      <c r="I27" s="74"/>
      <c r="J27" s="72"/>
      <c r="K27" s="74"/>
      <c r="L27" s="72"/>
      <c r="M27" s="64"/>
      <c r="N27" s="67"/>
      <c r="O27" s="68"/>
    </row>
    <row r="28" spans="1:15" ht="11.25" customHeight="1" x14ac:dyDescent="0.15">
      <c r="A28" s="69" t="s">
        <v>40</v>
      </c>
      <c r="B28" s="80"/>
      <c r="C28" s="83"/>
      <c r="D28" s="70">
        <f>IF($B$8=" "," ",$B$8*$C$8)</f>
        <v>0</v>
      </c>
      <c r="E28" s="74"/>
      <c r="F28" s="77"/>
      <c r="G28" s="74"/>
      <c r="H28" s="77"/>
      <c r="I28" s="74"/>
      <c r="J28" s="71">
        <v>9000</v>
      </c>
      <c r="K28" s="74"/>
      <c r="L28" s="71">
        <v>9000</v>
      </c>
      <c r="M28" s="63">
        <f>$I$8*J28+$K$8*L28</f>
        <v>0</v>
      </c>
      <c r="N28" s="65" t="str">
        <f>IF(SUM(D28,M28)=0,"",ROUNDDOWN(SUM(D28,M28),0))</f>
        <v/>
      </c>
      <c r="O28" s="66"/>
    </row>
    <row r="29" spans="1:15" ht="11.25" customHeight="1" x14ac:dyDescent="0.15">
      <c r="A29" s="69"/>
      <c r="B29" s="80"/>
      <c r="C29" s="83"/>
      <c r="D29" s="70"/>
      <c r="E29" s="74"/>
      <c r="F29" s="77"/>
      <c r="G29" s="74"/>
      <c r="H29" s="77"/>
      <c r="I29" s="74"/>
      <c r="J29" s="72"/>
      <c r="K29" s="74"/>
      <c r="L29" s="72"/>
      <c r="M29" s="64"/>
      <c r="N29" s="67"/>
      <c r="O29" s="68"/>
    </row>
    <row r="30" spans="1:15" ht="11.25" customHeight="1" x14ac:dyDescent="0.15">
      <c r="A30" s="69" t="s">
        <v>41</v>
      </c>
      <c r="B30" s="80"/>
      <c r="C30" s="83"/>
      <c r="D30" s="70">
        <f>IF($B$8=" "," ",$B$8*$C$8)</f>
        <v>0</v>
      </c>
      <c r="E30" s="74"/>
      <c r="F30" s="77"/>
      <c r="G30" s="74"/>
      <c r="H30" s="77"/>
      <c r="I30" s="74"/>
      <c r="J30" s="71">
        <v>14000</v>
      </c>
      <c r="K30" s="74"/>
      <c r="L30" s="71">
        <v>12000</v>
      </c>
      <c r="M30" s="63">
        <f>$I$8*J30+$K$8*L30</f>
        <v>0</v>
      </c>
      <c r="N30" s="65" t="str">
        <f>IF(SUM(D30,M30)=0,"",ROUNDDOWN(SUM(D30,M30),0))</f>
        <v/>
      </c>
      <c r="O30" s="66"/>
    </row>
    <row r="31" spans="1:15" ht="11.25" customHeight="1" x14ac:dyDescent="0.15">
      <c r="A31" s="69"/>
      <c r="B31" s="81"/>
      <c r="C31" s="84"/>
      <c r="D31" s="70"/>
      <c r="E31" s="75"/>
      <c r="F31" s="78"/>
      <c r="G31" s="75"/>
      <c r="H31" s="78"/>
      <c r="I31" s="75"/>
      <c r="J31" s="72"/>
      <c r="K31" s="75"/>
      <c r="L31" s="72"/>
      <c r="M31" s="64"/>
      <c r="N31" s="67"/>
      <c r="O31" s="68"/>
    </row>
    <row r="32" spans="1:15" ht="11.25" customHeight="1" x14ac:dyDescent="0.15">
      <c r="A32" s="32" t="s">
        <v>42</v>
      </c>
      <c r="B32" s="33"/>
      <c r="C32" s="33"/>
      <c r="D32" s="34"/>
      <c r="E32" s="100"/>
      <c r="F32" s="102">
        <f>SUM(F8:F31)</f>
        <v>13000</v>
      </c>
      <c r="G32" s="100"/>
      <c r="H32" s="71">
        <f>SUM(H20:H25)</f>
        <v>38000</v>
      </c>
      <c r="I32" s="100"/>
      <c r="J32" s="71">
        <f>SUM(J8:J19,J26:J31)</f>
        <v>102000</v>
      </c>
      <c r="K32" s="100"/>
      <c r="L32" s="71">
        <f>SUM(L8:L31)</f>
        <v>129000</v>
      </c>
      <c r="M32" s="29"/>
      <c r="N32" s="65" t="s">
        <v>43</v>
      </c>
      <c r="O32" s="66">
        <f>SUM(N8:O31)</f>
        <v>0</v>
      </c>
    </row>
    <row r="33" spans="1:15" ht="11.25" customHeight="1" x14ac:dyDescent="0.15">
      <c r="A33" s="38"/>
      <c r="B33" s="39"/>
      <c r="C33" s="39"/>
      <c r="D33" s="40"/>
      <c r="E33" s="101"/>
      <c r="F33" s="103"/>
      <c r="G33" s="101"/>
      <c r="H33" s="72"/>
      <c r="I33" s="101"/>
      <c r="J33" s="72"/>
      <c r="K33" s="101"/>
      <c r="L33" s="72"/>
      <c r="M33" s="31"/>
      <c r="N33" s="67"/>
      <c r="O33" s="68"/>
    </row>
    <row r="34" spans="1:15" ht="14.25" thickBot="1" x14ac:dyDescent="0.2">
      <c r="N34" s="16"/>
      <c r="O34" s="16"/>
    </row>
    <row r="35" spans="1:15" ht="25.5" customHeight="1" thickBot="1" x14ac:dyDescent="0.2">
      <c r="E35" s="17"/>
      <c r="G35" s="18"/>
      <c r="H35" s="19"/>
      <c r="I35" s="18"/>
      <c r="J35" s="20"/>
      <c r="K35" s="18"/>
      <c r="L35" s="21"/>
      <c r="M35" s="22" t="s">
        <v>44</v>
      </c>
      <c r="N35" s="97">
        <f>IF(O32="","",ROUNDUP(O32*100/110,0))</f>
        <v>0</v>
      </c>
      <c r="O35" s="98"/>
    </row>
    <row r="36" spans="1:15" ht="27" customHeight="1" x14ac:dyDescent="0.15">
      <c r="N36" s="99" t="s">
        <v>45</v>
      </c>
      <c r="O36" s="99"/>
    </row>
    <row r="37" spans="1:15" x14ac:dyDescent="0.15">
      <c r="A37" s="3" t="s">
        <v>46</v>
      </c>
    </row>
    <row r="38" spans="1:15" x14ac:dyDescent="0.15">
      <c r="A38" s="23" t="s">
        <v>47</v>
      </c>
      <c r="B38" s="23"/>
      <c r="C38" s="23"/>
      <c r="D38" s="24"/>
      <c r="E38" s="25"/>
      <c r="F38" s="26"/>
      <c r="G38" s="25"/>
      <c r="H38" s="27"/>
      <c r="I38" s="25"/>
      <c r="J38" s="23"/>
      <c r="K38" s="25"/>
      <c r="L38" s="27"/>
      <c r="M38" s="23"/>
      <c r="N38" s="23"/>
      <c r="O38" s="23"/>
    </row>
    <row r="39" spans="1:15" x14ac:dyDescent="0.15">
      <c r="A39" s="23" t="s">
        <v>48</v>
      </c>
      <c r="B39" s="23"/>
      <c r="C39" s="23"/>
      <c r="D39" s="24"/>
      <c r="E39" s="25"/>
      <c r="F39" s="26"/>
      <c r="G39" s="25"/>
      <c r="H39" s="27"/>
      <c r="I39" s="25"/>
      <c r="J39" s="23"/>
      <c r="K39" s="25"/>
      <c r="L39" s="27"/>
      <c r="M39" s="23"/>
      <c r="N39" s="23"/>
      <c r="O39" s="23"/>
    </row>
    <row r="40" spans="1:15" x14ac:dyDescent="0.15">
      <c r="A40" s="23" t="s">
        <v>49</v>
      </c>
      <c r="B40" s="23"/>
      <c r="C40" s="23"/>
      <c r="D40" s="24"/>
      <c r="E40" s="25"/>
      <c r="F40" s="26"/>
      <c r="G40" s="25"/>
      <c r="H40" s="27"/>
      <c r="I40" s="25"/>
      <c r="J40" s="23"/>
      <c r="K40" s="25"/>
      <c r="L40" s="27"/>
      <c r="M40" s="23"/>
      <c r="N40" s="23"/>
      <c r="O40" s="23"/>
    </row>
    <row r="41" spans="1:15" x14ac:dyDescent="0.15">
      <c r="A41" s="23" t="s">
        <v>50</v>
      </c>
      <c r="B41" s="23"/>
      <c r="C41" s="23"/>
      <c r="D41" s="24"/>
      <c r="E41" s="25"/>
      <c r="F41" s="26"/>
      <c r="G41" s="25"/>
      <c r="H41" s="27"/>
      <c r="I41" s="25"/>
      <c r="J41" s="23"/>
      <c r="K41" s="25"/>
      <c r="L41" s="27"/>
      <c r="M41" s="23"/>
      <c r="N41" s="23"/>
      <c r="O41" s="23"/>
    </row>
    <row r="42" spans="1:15" x14ac:dyDescent="0.15">
      <c r="A42" s="23" t="s">
        <v>51</v>
      </c>
      <c r="B42" s="23"/>
      <c r="C42" s="23"/>
      <c r="D42" s="24"/>
      <c r="E42" s="25"/>
      <c r="F42" s="26"/>
      <c r="G42" s="25"/>
      <c r="H42" s="27"/>
      <c r="I42" s="25"/>
      <c r="J42" s="23"/>
      <c r="K42" s="25"/>
      <c r="L42" s="27"/>
      <c r="M42" s="23"/>
      <c r="N42" s="23"/>
      <c r="O42" s="23"/>
    </row>
    <row r="43" spans="1:15" x14ac:dyDescent="0.15">
      <c r="A43" s="23" t="s">
        <v>52</v>
      </c>
      <c r="B43" s="23"/>
      <c r="C43" s="23"/>
      <c r="D43" s="24"/>
      <c r="E43" s="25"/>
      <c r="F43" s="26"/>
      <c r="G43" s="25"/>
      <c r="H43" s="27"/>
      <c r="I43" s="25"/>
      <c r="J43" s="23"/>
      <c r="K43" s="25"/>
      <c r="L43" s="27"/>
      <c r="M43" s="23"/>
      <c r="N43" s="23"/>
      <c r="O43" s="23"/>
    </row>
    <row r="44" spans="1:15" x14ac:dyDescent="0.15">
      <c r="A44" s="28" t="s">
        <v>53</v>
      </c>
      <c r="B44" s="23"/>
      <c r="C44" s="23"/>
      <c r="D44" s="24"/>
      <c r="E44" s="25"/>
      <c r="F44" s="26"/>
      <c r="G44" s="25"/>
      <c r="H44" s="27"/>
      <c r="I44" s="25"/>
      <c r="J44" s="23"/>
      <c r="K44" s="25"/>
      <c r="L44" s="27"/>
      <c r="M44" s="23"/>
      <c r="N44" s="23"/>
      <c r="O44" s="23"/>
    </row>
    <row r="45" spans="1:15" x14ac:dyDescent="0.15">
      <c r="A45" s="23" t="s">
        <v>54</v>
      </c>
      <c r="B45" s="23"/>
      <c r="C45" s="23"/>
      <c r="D45" s="24"/>
      <c r="E45" s="25"/>
      <c r="F45" s="26"/>
      <c r="G45" s="25"/>
      <c r="H45" s="27"/>
      <c r="I45" s="25"/>
      <c r="J45" s="23"/>
      <c r="K45" s="25"/>
      <c r="L45" s="27"/>
      <c r="M45" s="23"/>
      <c r="N45" s="23"/>
      <c r="O45" s="23"/>
    </row>
    <row r="46" spans="1:15" x14ac:dyDescent="0.15">
      <c r="A46" s="23"/>
      <c r="B46" s="23"/>
      <c r="C46" s="23"/>
      <c r="D46" s="24"/>
      <c r="E46" s="25"/>
      <c r="F46" s="26"/>
      <c r="G46" s="25"/>
      <c r="H46" s="27"/>
      <c r="I46" s="25"/>
      <c r="J46" s="23"/>
      <c r="K46" s="25"/>
      <c r="L46" s="27"/>
      <c r="M46" s="23"/>
      <c r="N46" s="23"/>
      <c r="O46" s="23"/>
    </row>
    <row r="47" spans="1:15" x14ac:dyDescent="0.15">
      <c r="A47" s="23"/>
      <c r="B47" s="23"/>
      <c r="C47" s="23"/>
      <c r="D47" s="24"/>
      <c r="E47" s="25"/>
      <c r="F47" s="26"/>
      <c r="G47" s="25"/>
      <c r="H47" s="27"/>
      <c r="I47" s="25"/>
      <c r="J47" s="23"/>
      <c r="K47" s="25"/>
      <c r="L47" s="27"/>
      <c r="M47" s="23"/>
      <c r="N47" s="23"/>
      <c r="O47" s="23"/>
    </row>
  </sheetData>
  <sheetProtection algorithmName="SHA-512" hashValue="B+EofhoS6QA5dF5parK3zdPoL/9R7wdonm8mrKG/3rWEsiJiBuQZcJ4waq1RgU+DAKE+r4bZkmHXueMRjf3IRQ==" saltValue="inYivJDMfd40WfR6etBB+g==" spinCount="100000" sheet="1" objects="1" scenarios="1" selectLockedCells="1"/>
  <protectedRanges>
    <protectedRange sqref="B8:B31 E8:E31 G8:G31 I8:I31 K8:K31" name="範囲1"/>
  </protectedRanges>
  <mergeCells count="122">
    <mergeCell ref="N36:O36"/>
    <mergeCell ref="J32:J33"/>
    <mergeCell ref="K32:K33"/>
    <mergeCell ref="L32:L33"/>
    <mergeCell ref="M32:M33"/>
    <mergeCell ref="N32:N33"/>
    <mergeCell ref="O32:O33"/>
    <mergeCell ref="A32:D33"/>
    <mergeCell ref="E32:E33"/>
    <mergeCell ref="F32:F33"/>
    <mergeCell ref="G32:G33"/>
    <mergeCell ref="H32:H33"/>
    <mergeCell ref="I32:I33"/>
    <mergeCell ref="N30:O31"/>
    <mergeCell ref="N26:O27"/>
    <mergeCell ref="A28:A29"/>
    <mergeCell ref="D28:D29"/>
    <mergeCell ref="J28:J29"/>
    <mergeCell ref="L28:L29"/>
    <mergeCell ref="M28:M29"/>
    <mergeCell ref="N28:O29"/>
    <mergeCell ref="N35:O35"/>
    <mergeCell ref="A26:A27"/>
    <mergeCell ref="D26:D27"/>
    <mergeCell ref="F26:F31"/>
    <mergeCell ref="H26:H31"/>
    <mergeCell ref="J26:J27"/>
    <mergeCell ref="L26:L27"/>
    <mergeCell ref="M26:M27"/>
    <mergeCell ref="A30:A31"/>
    <mergeCell ref="D30:D31"/>
    <mergeCell ref="J30:J31"/>
    <mergeCell ref="L30:L31"/>
    <mergeCell ref="M30:M31"/>
    <mergeCell ref="M20:M21"/>
    <mergeCell ref="N20:O21"/>
    <mergeCell ref="A22:A23"/>
    <mergeCell ref="D22:D23"/>
    <mergeCell ref="F22:F23"/>
    <mergeCell ref="H22:H23"/>
    <mergeCell ref="L22:L23"/>
    <mergeCell ref="M22:M23"/>
    <mergeCell ref="N22:O23"/>
    <mergeCell ref="A20:A21"/>
    <mergeCell ref="D20:D21"/>
    <mergeCell ref="F20:F21"/>
    <mergeCell ref="H20:H21"/>
    <mergeCell ref="J20:J25"/>
    <mergeCell ref="L20:L21"/>
    <mergeCell ref="A24:A25"/>
    <mergeCell ref="D24:D25"/>
    <mergeCell ref="F24:F25"/>
    <mergeCell ref="H24:H25"/>
    <mergeCell ref="L24:L25"/>
    <mergeCell ref="M24:M25"/>
    <mergeCell ref="N24:O25"/>
    <mergeCell ref="A18:A19"/>
    <mergeCell ref="D18:D19"/>
    <mergeCell ref="J18:J19"/>
    <mergeCell ref="L18:L19"/>
    <mergeCell ref="M18:M19"/>
    <mergeCell ref="N18:O19"/>
    <mergeCell ref="M12:M13"/>
    <mergeCell ref="N12:O13"/>
    <mergeCell ref="A14:A15"/>
    <mergeCell ref="D14:D15"/>
    <mergeCell ref="J14:J15"/>
    <mergeCell ref="L14:L15"/>
    <mergeCell ref="M14:M15"/>
    <mergeCell ref="N14:O15"/>
    <mergeCell ref="A12:A13"/>
    <mergeCell ref="D12:D13"/>
    <mergeCell ref="A16:A17"/>
    <mergeCell ref="D16:D17"/>
    <mergeCell ref="A10:A11"/>
    <mergeCell ref="D10:D11"/>
    <mergeCell ref="J10:J11"/>
    <mergeCell ref="L10:L11"/>
    <mergeCell ref="M10:M11"/>
    <mergeCell ref="N10:O11"/>
    <mergeCell ref="G8:G31"/>
    <mergeCell ref="H8:H19"/>
    <mergeCell ref="I8:I31"/>
    <mergeCell ref="J8:J9"/>
    <mergeCell ref="K8:K31"/>
    <mergeCell ref="L8:L9"/>
    <mergeCell ref="J12:J13"/>
    <mergeCell ref="L12:L13"/>
    <mergeCell ref="J16:J17"/>
    <mergeCell ref="L16:L17"/>
    <mergeCell ref="A8:A9"/>
    <mergeCell ref="B8:B31"/>
    <mergeCell ref="C8:C31"/>
    <mergeCell ref="D8:D9"/>
    <mergeCell ref="E8:E31"/>
    <mergeCell ref="F8:F19"/>
    <mergeCell ref="M16:M17"/>
    <mergeCell ref="N16:O17"/>
    <mergeCell ref="N7:O7"/>
    <mergeCell ref="B5:B6"/>
    <mergeCell ref="C5:C6"/>
    <mergeCell ref="D5:D6"/>
    <mergeCell ref="E5:E6"/>
    <mergeCell ref="F5:F6"/>
    <mergeCell ref="G5:G6"/>
    <mergeCell ref="M8:M9"/>
    <mergeCell ref="N8:O9"/>
    <mergeCell ref="A2:A6"/>
    <mergeCell ref="B2:D4"/>
    <mergeCell ref="E2:M2"/>
    <mergeCell ref="N2:O6"/>
    <mergeCell ref="E3:H3"/>
    <mergeCell ref="I3:J4"/>
    <mergeCell ref="K3:L4"/>
    <mergeCell ref="M3:M6"/>
    <mergeCell ref="E4:F4"/>
    <mergeCell ref="G4:H4"/>
    <mergeCell ref="H5:H6"/>
    <mergeCell ref="I5:I6"/>
    <mergeCell ref="J5:J6"/>
    <mergeCell ref="K5:K6"/>
    <mergeCell ref="L5:L6"/>
  </mergeCells>
  <phoneticPr fontId="3"/>
  <pageMargins left="0.51181102362204722" right="0.11811023622047245" top="0.39370078740157483" bottom="0.3937007874015748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積算内訳書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iizukafd</dc:creator>
  <cp:lastModifiedBy>iizukafd</cp:lastModifiedBy>
  <cp:lastPrinted>2019-10-24T08:26:44Z</cp:lastPrinted>
  <dcterms:created xsi:type="dcterms:W3CDTF">2019-10-24T05:10:21Z</dcterms:created>
  <dcterms:modified xsi:type="dcterms:W3CDTF">2019-10-25T02:31:02Z</dcterms:modified>
</cp:coreProperties>
</file>